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840" windowHeight="14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<sst xmlns="http://schemas.openxmlformats.org/spreadsheetml/2006/main" count="272" uniqueCount="192">
  <si>
    <t>明石清水</t>
  </si>
  <si>
    <t>川西緑台</t>
  </si>
  <si>
    <t>Ａリーグ</t>
  </si>
  <si>
    <t>予選通過</t>
  </si>
  <si>
    <t>長田</t>
  </si>
  <si>
    <t>西宮東</t>
  </si>
  <si>
    <t>村野工業</t>
  </si>
  <si>
    <t>西宮南</t>
  </si>
  <si>
    <t>明石西</t>
  </si>
  <si>
    <t>三田学園</t>
  </si>
  <si>
    <t>六甲アイランド</t>
  </si>
  <si>
    <t>明石南</t>
  </si>
  <si>
    <t>伊川谷</t>
  </si>
  <si>
    <t>尼崎小田</t>
  </si>
  <si>
    <t>北須磨</t>
  </si>
  <si>
    <t>宝塚北</t>
  </si>
  <si>
    <t>県伊丹</t>
  </si>
  <si>
    <t>神港学園</t>
  </si>
  <si>
    <t>宝塚西</t>
  </si>
  <si>
    <t>兵庫工業</t>
  </si>
  <si>
    <t>柏原</t>
  </si>
  <si>
    <t>神戸北</t>
  </si>
  <si>
    <t>伊丹北</t>
  </si>
  <si>
    <t>Ｊリーグ</t>
  </si>
  <si>
    <t>高砂南</t>
  </si>
  <si>
    <t>川西明峰</t>
  </si>
  <si>
    <t>神戸商業</t>
  </si>
  <si>
    <t>勝</t>
  </si>
  <si>
    <t>負</t>
  </si>
  <si>
    <t>分</t>
  </si>
  <si>
    <t>勝点</t>
  </si>
  <si>
    <t>得失点差</t>
  </si>
  <si>
    <t>Bリーグ</t>
  </si>
  <si>
    <t>伊川谷北</t>
  </si>
  <si>
    <t>Cリーグ</t>
  </si>
  <si>
    <t>市神港</t>
  </si>
  <si>
    <t>Dリーグ</t>
  </si>
  <si>
    <t>Eリーグ</t>
  </si>
  <si>
    <t>Fリーグ</t>
  </si>
  <si>
    <t>Gリーグ</t>
  </si>
  <si>
    <t>Hリーグ</t>
  </si>
  <si>
    <t>Iリーグ</t>
  </si>
  <si>
    <t>市西宮</t>
  </si>
  <si>
    <t>須磨東</t>
  </si>
  <si>
    <t>報徳学園</t>
  </si>
  <si>
    <t>西宮北</t>
  </si>
  <si>
    <t>神戸科技</t>
  </si>
  <si>
    <t>順位</t>
  </si>
  <si>
    <t>神戸国際大学付属</t>
  </si>
  <si>
    <t>明石北</t>
  </si>
  <si>
    <t>甲陽学院A</t>
  </si>
  <si>
    <t>県尼崎</t>
  </si>
  <si>
    <t>東播磨</t>
  </si>
  <si>
    <t>川西北陵</t>
  </si>
  <si>
    <t>東播工業</t>
  </si>
  <si>
    <t>加古川北</t>
  </si>
  <si>
    <t>甲陽学院B</t>
  </si>
  <si>
    <t>平成２２年度兵庫県民大会　男子の部　予選リーグ</t>
  </si>
  <si>
    <t>○３２－１１</t>
  </si>
  <si>
    <t>○３７－１１</t>
  </si>
  <si>
    <t>○３４－１</t>
  </si>
  <si>
    <t>○２０－１９</t>
  </si>
  <si>
    <t>○１８－５</t>
  </si>
  <si>
    <t>○１２－７</t>
  </si>
  <si>
    <t>●１１－３２</t>
  </si>
  <si>
    <t>●１１－３７</t>
  </si>
  <si>
    <t>●１－３４</t>
  </si>
  <si>
    <t>●１９－２０</t>
  </si>
  <si>
    <t>●５－１８</t>
  </si>
  <si>
    <t>●７－１２</t>
  </si>
  <si>
    <t>○１６－１３</t>
  </si>
  <si>
    <t>○１８－９</t>
  </si>
  <si>
    <t>○１８－７</t>
  </si>
  <si>
    <t>●１１－２１</t>
  </si>
  <si>
    <t>●１１－１６</t>
  </si>
  <si>
    <t>●１０－１６</t>
  </si>
  <si>
    <t>●１３－１６</t>
  </si>
  <si>
    <t>●９－１８</t>
  </si>
  <si>
    <t>●７－１８</t>
  </si>
  <si>
    <t>○２１－１１</t>
  </si>
  <si>
    <t>○１１－１６</t>
  </si>
  <si>
    <t>○１６－１０</t>
  </si>
  <si>
    <t>●１１－１３</t>
  </si>
  <si>
    <t>○１４－１２</t>
  </si>
  <si>
    <t>○１７－３</t>
  </si>
  <si>
    <t>○１８－１３</t>
  </si>
  <si>
    <t>○１９－２</t>
  </si>
  <si>
    <t>○２０－７</t>
  </si>
  <si>
    <t>○１３－１１</t>
  </si>
  <si>
    <t>●１２－１４</t>
  </si>
  <si>
    <t>●３－１７</t>
  </si>
  <si>
    <t>●１３－１８</t>
  </si>
  <si>
    <t>●２－１９</t>
  </si>
  <si>
    <t>●７－２０</t>
  </si>
  <si>
    <t>○２１－１６</t>
  </si>
  <si>
    <t>○２３－１０</t>
  </si>
  <si>
    <t>○１７－１０</t>
  </si>
  <si>
    <t>○１６－９</t>
  </si>
  <si>
    <t>●１１－１７</t>
  </si>
  <si>
    <t>●１０－１２</t>
  </si>
  <si>
    <t>●１６－２１</t>
  </si>
  <si>
    <t>●１０－２３</t>
  </si>
  <si>
    <t>●１０－１７</t>
  </si>
  <si>
    <t>●９－１６</t>
  </si>
  <si>
    <t>○１７－１１</t>
  </si>
  <si>
    <t>○１２－１０</t>
  </si>
  <si>
    <t>○２８－５</t>
  </si>
  <si>
    <t>○２２－７</t>
  </si>
  <si>
    <t>○３６－５</t>
  </si>
  <si>
    <t>●１１－２０</t>
  </si>
  <si>
    <t>○１６－１２</t>
  </si>
  <si>
    <t>○２３－１３</t>
  </si>
  <si>
    <t>●５－２８</t>
  </si>
  <si>
    <t>●７－２２</t>
  </si>
  <si>
    <t>●５－３６</t>
  </si>
  <si>
    <t>○２０－１１</t>
  </si>
  <si>
    <t>●１２－１６</t>
  </si>
  <si>
    <t>●１３－２３</t>
  </si>
  <si>
    <t>○１３－１２</t>
  </si>
  <si>
    <t>○１６－１５</t>
  </si>
  <si>
    <t>△１９－１９</t>
  </si>
  <si>
    <t>○１８－６</t>
  </si>
  <si>
    <t>○２４－８</t>
  </si>
  <si>
    <t>●１４－２２</t>
  </si>
  <si>
    <t>●１２－１３</t>
  </si>
  <si>
    <t>●１５－１６</t>
  </si>
  <si>
    <t>●６－１８</t>
  </si>
  <si>
    <t>●８－２４</t>
  </si>
  <si>
    <t>○２２－１４</t>
  </si>
  <si>
    <t>○２０－１２</t>
  </si>
  <si>
    <t>○３５－８</t>
  </si>
  <si>
    <t>○２５－１０</t>
  </si>
  <si>
    <t>○３２－１０</t>
  </si>
  <si>
    <t>○２７－１２</t>
  </si>
  <si>
    <t>●１２－２０</t>
  </si>
  <si>
    <t>●８－３５</t>
  </si>
  <si>
    <t>●１０－２５</t>
  </si>
  <si>
    <t>●１０－３２</t>
  </si>
  <si>
    <t>●１２－２７</t>
  </si>
  <si>
    <t>●５－３２</t>
  </si>
  <si>
    <t>○１９－１２</t>
  </si>
  <si>
    <t>●６－１３</t>
  </si>
  <si>
    <t>○３２－４</t>
  </si>
  <si>
    <t>●１６－１７</t>
  </si>
  <si>
    <t>●１５－２８</t>
  </si>
  <si>
    <t>○３２－５</t>
  </si>
  <si>
    <t>●１２－１９</t>
  </si>
  <si>
    <t>○１３－６</t>
  </si>
  <si>
    <t>●４－３２</t>
  </si>
  <si>
    <t>○１７－１６</t>
  </si>
  <si>
    <t>○２８－１５</t>
  </si>
  <si>
    <t>●５－１２</t>
  </si>
  <si>
    <t>●９－１０</t>
  </si>
  <si>
    <t>○７－５</t>
  </si>
  <si>
    <t>○１０－８</t>
  </si>
  <si>
    <t>○２０－７</t>
  </si>
  <si>
    <t>○１７－７</t>
  </si>
  <si>
    <t>○１２－５</t>
  </si>
  <si>
    <t>○１０－９</t>
  </si>
  <si>
    <t>●５－７</t>
  </si>
  <si>
    <t>●８－１０</t>
  </si>
  <si>
    <t>●７－２０</t>
  </si>
  <si>
    <t>●７－１７</t>
  </si>
  <si>
    <t>○３２－６</t>
  </si>
  <si>
    <t>○２４－５</t>
  </si>
  <si>
    <t>○３４－３</t>
  </si>
  <si>
    <t>○１６－１１</t>
  </si>
  <si>
    <t>○１３－８</t>
  </si>
  <si>
    <t>○１２－１１</t>
  </si>
  <si>
    <t>●６－３２</t>
  </si>
  <si>
    <t>●５－２４</t>
  </si>
  <si>
    <t>●３－３４</t>
  </si>
  <si>
    <t>●１１－１６</t>
  </si>
  <si>
    <t>●８－１３</t>
  </si>
  <si>
    <t>●１１－１２</t>
  </si>
  <si>
    <t>決勝トーナメント１回戦</t>
  </si>
  <si>
    <t>１３－１４</t>
  </si>
  <si>
    <t>市西宮</t>
  </si>
  <si>
    <t>８－１３</t>
  </si>
  <si>
    <t>準々決勝</t>
  </si>
  <si>
    <t>県立尼崎</t>
  </si>
  <si>
    <t>準決勝</t>
  </si>
  <si>
    <t>決勝</t>
  </si>
  <si>
    <t>神戸国際大附</t>
  </si>
  <si>
    <t>３１－１４</t>
  </si>
  <si>
    <t>市立西宮</t>
  </si>
  <si>
    <t>１６－１８</t>
  </si>
  <si>
    <t>１２－１７</t>
  </si>
  <si>
    <t>９－１９</t>
  </si>
  <si>
    <t>２１－１６</t>
  </si>
  <si>
    <t>１１－２３</t>
  </si>
  <si>
    <t>２０－２２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</si>
</sst>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77" fontId="0" fillId="0" borderId="17" xfId="0" applyNumberForma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177" fontId="0" fillId="0" borderId="32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177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" fontId="0" fillId="0" borderId="20" xfId="0" applyNumberForma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showGridLines="0" showRowColHeaders="0" tabSelected="1" zoomScalePageLayoutView="0" workbookViewId="0" topLeftCell="A43">
      <selection activeCell="D87" sqref="D87"/>
    </sheetView>
  </sheetViews>
  <sheetFormatPr defaultColWidth="9.00390625" defaultRowHeight="13.5"/>
  <cols>
    <col min="1" max="1" width="3.625" style="0" customWidth="1"/>
    <col min="2" max="6" width="10.625" style="1" customWidth="1"/>
    <col min="7" max="10" width="4.625" style="1" customWidth="1"/>
    <col min="11" max="11" width="4.625" style="2" customWidth="1"/>
    <col min="12" max="13" width="4.625" style="1" customWidth="1"/>
    <col min="14" max="14" width="3.75390625" style="1" customWidth="1"/>
    <col min="15" max="19" width="10.625" style="1" customWidth="1"/>
    <col min="20" max="20" width="4.625" style="1" customWidth="1"/>
    <col min="21" max="25" width="4.625" style="0" customWidth="1"/>
  </cols>
  <sheetData>
    <row r="1" spans="2:14" ht="18.75">
      <c r="B1" s="47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ht="14.25" thickBot="1"/>
    <row r="3" spans="2:13" ht="14.25" thickBot="1">
      <c r="B3" s="4" t="s">
        <v>2</v>
      </c>
      <c r="C3" s="5" t="str">
        <f>B4</f>
        <v>神戸国際大学付属</v>
      </c>
      <c r="D3" s="6" t="str">
        <f>B5</f>
        <v>神戸商業</v>
      </c>
      <c r="E3" s="6" t="str">
        <f>B6</f>
        <v>川西緑台</v>
      </c>
      <c r="F3" s="7" t="str">
        <f>B7</f>
        <v>宝塚西</v>
      </c>
      <c r="G3" s="8" t="s">
        <v>27</v>
      </c>
      <c r="H3" s="9" t="s">
        <v>28</v>
      </c>
      <c r="I3" s="6" t="s">
        <v>29</v>
      </c>
      <c r="J3" s="10" t="s">
        <v>30</v>
      </c>
      <c r="K3" s="11" t="s">
        <v>31</v>
      </c>
      <c r="L3" s="12" t="s">
        <v>47</v>
      </c>
      <c r="M3" s="12" t="s">
        <v>3</v>
      </c>
    </row>
    <row r="4" spans="2:13" ht="13.5">
      <c r="B4" s="13" t="s">
        <v>48</v>
      </c>
      <c r="C4" s="14"/>
      <c r="D4" s="15" t="s">
        <v>58</v>
      </c>
      <c r="E4" s="15" t="s">
        <v>59</v>
      </c>
      <c r="F4" s="16" t="s">
        <v>60</v>
      </c>
      <c r="G4" s="17">
        <v>3</v>
      </c>
      <c r="H4" s="18">
        <f>3-G4-I4</f>
        <v>0</v>
      </c>
      <c r="I4" s="15">
        <v>0</v>
      </c>
      <c r="J4" s="19">
        <f>G4*2+I4*1</f>
        <v>6</v>
      </c>
      <c r="K4" s="20"/>
      <c r="L4" s="13">
        <f>RANK(J4,J$4:J$7)</f>
        <v>1</v>
      </c>
      <c r="M4" s="13" t="str">
        <f>IF(L4=1,"☆"," ")</f>
        <v>☆</v>
      </c>
    </row>
    <row r="5" spans="2:13" ht="13.5">
      <c r="B5" s="21" t="s">
        <v>26</v>
      </c>
      <c r="C5" s="22" t="s">
        <v>64</v>
      </c>
      <c r="D5" s="23"/>
      <c r="E5" s="24" t="s">
        <v>61</v>
      </c>
      <c r="F5" s="25" t="s">
        <v>62</v>
      </c>
      <c r="G5" s="26">
        <v>2</v>
      </c>
      <c r="H5" s="27">
        <f>3-G5-I5</f>
        <v>1</v>
      </c>
      <c r="I5" s="24">
        <v>0</v>
      </c>
      <c r="J5" s="28">
        <f>G5*2+I5*1</f>
        <v>4</v>
      </c>
      <c r="K5" s="29"/>
      <c r="L5" s="21">
        <f>RANK(J5,J$4:J$7)</f>
        <v>2</v>
      </c>
      <c r="M5" s="21" t="str">
        <f>IF(L5=1,"☆"," ")</f>
        <v> </v>
      </c>
    </row>
    <row r="6" spans="2:13" ht="13.5">
      <c r="B6" s="21" t="s">
        <v>1</v>
      </c>
      <c r="C6" s="22" t="s">
        <v>65</v>
      </c>
      <c r="D6" s="24" t="s">
        <v>67</v>
      </c>
      <c r="E6" s="23"/>
      <c r="F6" s="25" t="s">
        <v>63</v>
      </c>
      <c r="G6" s="26">
        <v>1</v>
      </c>
      <c r="H6" s="27">
        <f>3-G6-I6</f>
        <v>2</v>
      </c>
      <c r="I6" s="24">
        <v>0</v>
      </c>
      <c r="J6" s="28">
        <f>G6*2+I6*1</f>
        <v>2</v>
      </c>
      <c r="K6" s="29"/>
      <c r="L6" s="21">
        <f>RANK(J6,J$4:J$7)</f>
        <v>3</v>
      </c>
      <c r="M6" s="21" t="str">
        <f>IF(L6=1,"☆"," ")</f>
        <v> </v>
      </c>
    </row>
    <row r="7" spans="2:13" ht="14.25" thickBot="1">
      <c r="B7" s="30" t="s">
        <v>18</v>
      </c>
      <c r="C7" s="31" t="s">
        <v>66</v>
      </c>
      <c r="D7" s="32" t="s">
        <v>68</v>
      </c>
      <c r="E7" s="32" t="s">
        <v>69</v>
      </c>
      <c r="F7" s="33"/>
      <c r="G7" s="34">
        <v>0</v>
      </c>
      <c r="H7" s="35">
        <f>3-G7-I7</f>
        <v>3</v>
      </c>
      <c r="I7" s="32">
        <v>0</v>
      </c>
      <c r="J7" s="36">
        <f>G7*2+I7*1</f>
        <v>0</v>
      </c>
      <c r="K7" s="37"/>
      <c r="L7" s="30">
        <f>RANK(J7,J$4:J$7)</f>
        <v>4</v>
      </c>
      <c r="M7" s="30" t="str">
        <f>IF(L7=1,"☆"," ")</f>
        <v> </v>
      </c>
    </row>
    <row r="8" spans="2:13" ht="14.25" thickBot="1">
      <c r="B8" s="38"/>
      <c r="C8" s="38"/>
      <c r="D8" s="38"/>
      <c r="E8" s="38"/>
      <c r="F8" s="38"/>
      <c r="G8" s="38"/>
      <c r="H8" s="38"/>
      <c r="I8" s="38"/>
      <c r="J8" s="38"/>
      <c r="K8" s="39"/>
      <c r="L8" s="38"/>
      <c r="M8" s="38"/>
    </row>
    <row r="9" spans="2:13" ht="14.25" thickBot="1">
      <c r="B9" s="4" t="s">
        <v>32</v>
      </c>
      <c r="C9" s="5" t="str">
        <f>B10</f>
        <v>西宮南</v>
      </c>
      <c r="D9" s="6" t="str">
        <f>B11</f>
        <v>柏原</v>
      </c>
      <c r="E9" s="6" t="str">
        <f>B12</f>
        <v>明石西</v>
      </c>
      <c r="F9" s="7" t="str">
        <f>B13</f>
        <v>神戸北</v>
      </c>
      <c r="G9" s="8" t="s">
        <v>27</v>
      </c>
      <c r="H9" s="9" t="s">
        <v>28</v>
      </c>
      <c r="I9" s="6" t="s">
        <v>29</v>
      </c>
      <c r="J9" s="10" t="s">
        <v>30</v>
      </c>
      <c r="K9" s="11" t="s">
        <v>31</v>
      </c>
      <c r="L9" s="12" t="s">
        <v>47</v>
      </c>
      <c r="M9" s="12" t="s">
        <v>3</v>
      </c>
    </row>
    <row r="10" spans="2:13" ht="13.5">
      <c r="B10" s="13" t="s">
        <v>7</v>
      </c>
      <c r="C10" s="14"/>
      <c r="D10" s="15" t="s">
        <v>70</v>
      </c>
      <c r="E10" s="15" t="s">
        <v>71</v>
      </c>
      <c r="F10" s="16" t="s">
        <v>72</v>
      </c>
      <c r="G10" s="17">
        <v>3</v>
      </c>
      <c r="H10" s="18">
        <f>3-G10-I10</f>
        <v>0</v>
      </c>
      <c r="I10" s="15">
        <v>0</v>
      </c>
      <c r="J10" s="19">
        <f>G10*2+I10*1</f>
        <v>6</v>
      </c>
      <c r="K10" s="20"/>
      <c r="L10" s="13">
        <f>RANK(J10,J$10:J$13)</f>
        <v>1</v>
      </c>
      <c r="M10" s="13" t="str">
        <f>IF(L10=1,"☆"," ")</f>
        <v>☆</v>
      </c>
    </row>
    <row r="11" spans="2:13" ht="13.5">
      <c r="B11" s="21" t="s">
        <v>20</v>
      </c>
      <c r="C11" s="22" t="s">
        <v>76</v>
      </c>
      <c r="D11" s="23"/>
      <c r="E11" s="24" t="s">
        <v>73</v>
      </c>
      <c r="F11" s="25" t="s">
        <v>74</v>
      </c>
      <c r="G11" s="26">
        <v>0</v>
      </c>
      <c r="H11" s="27">
        <f>3-G11-I11</f>
        <v>3</v>
      </c>
      <c r="I11" s="24">
        <v>0</v>
      </c>
      <c r="J11" s="28">
        <f>G11*2+I11*1</f>
        <v>0</v>
      </c>
      <c r="K11" s="29"/>
      <c r="L11" s="21">
        <f>RANK(J11,J$10:J$13)</f>
        <v>4</v>
      </c>
      <c r="M11" s="21" t="str">
        <f>IF(L11=1,"☆"," ")</f>
        <v> </v>
      </c>
    </row>
    <row r="12" spans="2:13" ht="13.5">
      <c r="B12" s="21" t="s">
        <v>8</v>
      </c>
      <c r="C12" s="22" t="s">
        <v>77</v>
      </c>
      <c r="D12" s="24" t="s">
        <v>79</v>
      </c>
      <c r="E12" s="23"/>
      <c r="F12" s="25" t="s">
        <v>75</v>
      </c>
      <c r="G12" s="26">
        <v>1</v>
      </c>
      <c r="H12" s="27">
        <f>3-G12-I12</f>
        <v>2</v>
      </c>
      <c r="I12" s="24">
        <v>0</v>
      </c>
      <c r="J12" s="28">
        <f>G12*2+I12*1</f>
        <v>2</v>
      </c>
      <c r="K12" s="29"/>
      <c r="L12" s="21">
        <f>RANK(J12,J$10:J$13)</f>
        <v>3</v>
      </c>
      <c r="M12" s="21" t="str">
        <f>IF(L12=1,"☆"," ")</f>
        <v> </v>
      </c>
    </row>
    <row r="13" spans="2:13" ht="14.25" thickBot="1">
      <c r="B13" s="30" t="s">
        <v>21</v>
      </c>
      <c r="C13" s="31" t="s">
        <v>78</v>
      </c>
      <c r="D13" s="32" t="s">
        <v>80</v>
      </c>
      <c r="E13" s="32" t="s">
        <v>81</v>
      </c>
      <c r="F13" s="33"/>
      <c r="G13" s="34">
        <v>2</v>
      </c>
      <c r="H13" s="35">
        <f>3-G13-I13</f>
        <v>1</v>
      </c>
      <c r="I13" s="32">
        <v>0</v>
      </c>
      <c r="J13" s="36">
        <f>G13*2+I13*1</f>
        <v>4</v>
      </c>
      <c r="K13" s="37"/>
      <c r="L13" s="30">
        <f>RANK(J13,J$10:J$13)</f>
        <v>2</v>
      </c>
      <c r="M13" s="30" t="str">
        <f>IF(L13=1,"☆"," ")</f>
        <v> </v>
      </c>
    </row>
    <row r="14" spans="2:13" ht="14.25" thickBot="1"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38"/>
      <c r="M14" s="38"/>
    </row>
    <row r="15" spans="2:13" ht="14.25" thickBot="1">
      <c r="B15" s="4" t="s">
        <v>34</v>
      </c>
      <c r="C15" s="5" t="str">
        <f>B16</f>
        <v>神戸科技</v>
      </c>
      <c r="D15" s="6" t="str">
        <f>B17</f>
        <v>明石北</v>
      </c>
      <c r="E15" s="6" t="str">
        <f>B18</f>
        <v>甲陽学院A</v>
      </c>
      <c r="F15" s="7" t="str">
        <f>B19</f>
        <v>伊川谷</v>
      </c>
      <c r="G15" s="8" t="s">
        <v>27</v>
      </c>
      <c r="H15" s="9" t="s">
        <v>28</v>
      </c>
      <c r="I15" s="6" t="s">
        <v>29</v>
      </c>
      <c r="J15" s="10" t="s">
        <v>30</v>
      </c>
      <c r="K15" s="11" t="s">
        <v>31</v>
      </c>
      <c r="L15" s="12" t="s">
        <v>47</v>
      </c>
      <c r="M15" s="12" t="s">
        <v>3</v>
      </c>
    </row>
    <row r="16" spans="2:13" ht="13.5">
      <c r="B16" s="13" t="s">
        <v>46</v>
      </c>
      <c r="C16" s="14"/>
      <c r="D16" s="15" t="s">
        <v>82</v>
      </c>
      <c r="E16" s="15" t="s">
        <v>83</v>
      </c>
      <c r="F16" s="16" t="s">
        <v>84</v>
      </c>
      <c r="G16" s="17">
        <v>2</v>
      </c>
      <c r="H16" s="18">
        <f>3-G16-I16</f>
        <v>1</v>
      </c>
      <c r="I16" s="15">
        <v>0</v>
      </c>
      <c r="J16" s="19">
        <f>G16*2+I16*1</f>
        <v>4</v>
      </c>
      <c r="K16" s="20"/>
      <c r="L16" s="13">
        <f>RANK(J16,J$16:J$20)</f>
        <v>2</v>
      </c>
      <c r="M16" s="13" t="str">
        <f>IF(L16=1,"☆"," ")</f>
        <v> </v>
      </c>
    </row>
    <row r="17" spans="2:13" ht="13.5">
      <c r="B17" s="21" t="s">
        <v>49</v>
      </c>
      <c r="C17" s="22" t="s">
        <v>88</v>
      </c>
      <c r="D17" s="23"/>
      <c r="E17" s="24" t="s">
        <v>85</v>
      </c>
      <c r="F17" s="25" t="s">
        <v>86</v>
      </c>
      <c r="G17" s="26">
        <v>3</v>
      </c>
      <c r="H17" s="27">
        <f>3-G17-I17</f>
        <v>0</v>
      </c>
      <c r="I17" s="24">
        <v>0</v>
      </c>
      <c r="J17" s="28">
        <f>G17*2+I17*1</f>
        <v>6</v>
      </c>
      <c r="K17" s="29"/>
      <c r="L17" s="21">
        <f>RANK(J17,J$16:J$20)</f>
        <v>1</v>
      </c>
      <c r="M17" s="21" t="str">
        <f>IF(L17=1,"☆"," ")</f>
        <v>☆</v>
      </c>
    </row>
    <row r="18" spans="2:13" ht="13.5">
      <c r="B18" s="21" t="s">
        <v>50</v>
      </c>
      <c r="C18" s="22" t="s">
        <v>89</v>
      </c>
      <c r="D18" s="24" t="s">
        <v>91</v>
      </c>
      <c r="E18" s="23"/>
      <c r="F18" s="25" t="s">
        <v>87</v>
      </c>
      <c r="G18" s="26">
        <v>1</v>
      </c>
      <c r="H18" s="27">
        <f>3-G18-I18</f>
        <v>2</v>
      </c>
      <c r="I18" s="24">
        <v>0</v>
      </c>
      <c r="J18" s="28">
        <f>G18*2+I18*1</f>
        <v>2</v>
      </c>
      <c r="K18" s="29"/>
      <c r="L18" s="21">
        <f>RANK(J18,J$16:J$20)</f>
        <v>3</v>
      </c>
      <c r="M18" s="21" t="str">
        <f>IF(L18=1,"☆"," ")</f>
        <v> </v>
      </c>
    </row>
    <row r="19" spans="2:13" ht="14.25" thickBot="1">
      <c r="B19" s="30" t="s">
        <v>12</v>
      </c>
      <c r="C19" s="31" t="s">
        <v>90</v>
      </c>
      <c r="D19" s="32" t="s">
        <v>92</v>
      </c>
      <c r="E19" s="32" t="s">
        <v>93</v>
      </c>
      <c r="F19" s="33"/>
      <c r="G19" s="34">
        <v>0</v>
      </c>
      <c r="H19" s="35">
        <f>3-G19-I19</f>
        <v>3</v>
      </c>
      <c r="I19" s="32">
        <v>0</v>
      </c>
      <c r="J19" s="36">
        <f>G19*2+I19*1</f>
        <v>0</v>
      </c>
      <c r="K19" s="37"/>
      <c r="L19" s="30">
        <f>RANK(J19,J$16:J$20)</f>
        <v>4</v>
      </c>
      <c r="M19" s="30" t="str">
        <f>IF(L19=1,"☆"," ")</f>
        <v> </v>
      </c>
    </row>
    <row r="20" spans="2:13" ht="14.25" thickBot="1"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8"/>
      <c r="M20" s="38"/>
    </row>
    <row r="21" spans="2:13" ht="14.25" thickBot="1">
      <c r="B21" s="4" t="s">
        <v>36</v>
      </c>
      <c r="C21" s="5" t="str">
        <f>B22</f>
        <v>県尼崎</v>
      </c>
      <c r="D21" s="6" t="str">
        <f>B23</f>
        <v>北須磨</v>
      </c>
      <c r="E21" s="6" t="str">
        <f>B24</f>
        <v>東播磨</v>
      </c>
      <c r="F21" s="7" t="str">
        <f>B25</f>
        <v>須磨東</v>
      </c>
      <c r="G21" s="8" t="s">
        <v>27</v>
      </c>
      <c r="H21" s="9" t="s">
        <v>28</v>
      </c>
      <c r="I21" s="6" t="s">
        <v>29</v>
      </c>
      <c r="J21" s="10" t="s">
        <v>30</v>
      </c>
      <c r="K21" s="11" t="s">
        <v>31</v>
      </c>
      <c r="L21" s="12" t="s">
        <v>47</v>
      </c>
      <c r="M21" s="12" t="s">
        <v>3</v>
      </c>
    </row>
    <row r="22" spans="2:13" ht="13.5">
      <c r="B22" s="13" t="s">
        <v>51</v>
      </c>
      <c r="C22" s="14"/>
      <c r="D22" s="15" t="s">
        <v>94</v>
      </c>
      <c r="E22" s="15" t="s">
        <v>95</v>
      </c>
      <c r="F22" s="16" t="s">
        <v>96</v>
      </c>
      <c r="G22" s="17">
        <v>3</v>
      </c>
      <c r="H22" s="18">
        <f>3-G22-I22</f>
        <v>0</v>
      </c>
      <c r="I22" s="15">
        <v>0</v>
      </c>
      <c r="J22" s="19">
        <f>G22*2+I22*1</f>
        <v>6</v>
      </c>
      <c r="K22" s="20"/>
      <c r="L22" s="13">
        <f>RANK(J22,J$22:J$25)</f>
        <v>1</v>
      </c>
      <c r="M22" s="13" t="str">
        <f>IF(L22=1,"☆"," ")</f>
        <v>☆</v>
      </c>
    </row>
    <row r="23" spans="2:13" ht="13.5">
      <c r="B23" s="21" t="s">
        <v>14</v>
      </c>
      <c r="C23" s="22" t="s">
        <v>100</v>
      </c>
      <c r="D23" s="23"/>
      <c r="E23" s="24" t="s">
        <v>97</v>
      </c>
      <c r="F23" s="25" t="s">
        <v>98</v>
      </c>
      <c r="G23" s="26">
        <v>1</v>
      </c>
      <c r="H23" s="27">
        <f>3-G23-I23</f>
        <v>2</v>
      </c>
      <c r="I23" s="24">
        <v>0</v>
      </c>
      <c r="J23" s="28">
        <f>G23*2+I23*1</f>
        <v>2</v>
      </c>
      <c r="K23" s="29"/>
      <c r="L23" s="21">
        <f>RANK(J23,J$22:J$25)</f>
        <v>3</v>
      </c>
      <c r="M23" s="21" t="str">
        <f>IF(L23=1,"☆"," ")</f>
        <v> </v>
      </c>
    </row>
    <row r="24" spans="2:13" ht="13.5">
      <c r="B24" s="21" t="s">
        <v>52</v>
      </c>
      <c r="C24" s="22" t="s">
        <v>101</v>
      </c>
      <c r="D24" s="24" t="s">
        <v>103</v>
      </c>
      <c r="E24" s="23"/>
      <c r="F24" s="25" t="s">
        <v>99</v>
      </c>
      <c r="G24" s="26">
        <v>0</v>
      </c>
      <c r="H24" s="27">
        <f>3-G24-I24</f>
        <v>3</v>
      </c>
      <c r="I24" s="24">
        <v>0</v>
      </c>
      <c r="J24" s="28">
        <f>G24*2+I24*1</f>
        <v>0</v>
      </c>
      <c r="K24" s="29"/>
      <c r="L24" s="21">
        <f>RANK(J24,J$22:J$25)</f>
        <v>4</v>
      </c>
      <c r="M24" s="21" t="str">
        <f>IF(L24=1,"☆"," ")</f>
        <v> </v>
      </c>
    </row>
    <row r="25" spans="2:13" ht="14.25" thickBot="1">
      <c r="B25" s="30" t="s">
        <v>43</v>
      </c>
      <c r="C25" s="31" t="s">
        <v>102</v>
      </c>
      <c r="D25" s="32" t="s">
        <v>104</v>
      </c>
      <c r="E25" s="32" t="s">
        <v>105</v>
      </c>
      <c r="F25" s="33"/>
      <c r="G25" s="34">
        <v>2</v>
      </c>
      <c r="H25" s="35">
        <f>3-G25-I25</f>
        <v>1</v>
      </c>
      <c r="I25" s="32">
        <v>0</v>
      </c>
      <c r="J25" s="36">
        <f>G25*2+I25*1</f>
        <v>4</v>
      </c>
      <c r="K25" s="37"/>
      <c r="L25" s="30">
        <f>RANK(J25,J$22:J$25)</f>
        <v>2</v>
      </c>
      <c r="M25" s="30" t="str">
        <f>IF(L25=1,"☆"," ")</f>
        <v> </v>
      </c>
    </row>
    <row r="26" spans="2:13" ht="14.25" thickBot="1"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38"/>
      <c r="M26" s="38"/>
    </row>
    <row r="27" spans="2:13" ht="14.25" thickBot="1">
      <c r="B27" s="4" t="s">
        <v>37</v>
      </c>
      <c r="C27" s="5" t="str">
        <f>B28</f>
        <v>兵庫工業</v>
      </c>
      <c r="D27" s="6" t="str">
        <f>B29</f>
        <v>川西北陵</v>
      </c>
      <c r="E27" s="6" t="str">
        <f>B30</f>
        <v>明石南</v>
      </c>
      <c r="F27" s="7" t="str">
        <f>B31</f>
        <v>伊丹北</v>
      </c>
      <c r="G27" s="8" t="s">
        <v>27</v>
      </c>
      <c r="H27" s="9" t="s">
        <v>28</v>
      </c>
      <c r="I27" s="6" t="s">
        <v>29</v>
      </c>
      <c r="J27" s="10" t="s">
        <v>30</v>
      </c>
      <c r="K27" s="11" t="s">
        <v>31</v>
      </c>
      <c r="L27" s="12" t="s">
        <v>47</v>
      </c>
      <c r="M27" s="12" t="s">
        <v>3</v>
      </c>
    </row>
    <row r="28" spans="2:13" ht="13.5">
      <c r="B28" s="13" t="s">
        <v>19</v>
      </c>
      <c r="C28" s="14"/>
      <c r="D28" s="15" t="s">
        <v>106</v>
      </c>
      <c r="E28" s="15" t="s">
        <v>107</v>
      </c>
      <c r="F28" s="16" t="s">
        <v>108</v>
      </c>
      <c r="G28" s="17">
        <v>3</v>
      </c>
      <c r="H28" s="18">
        <f>3-G28-I28</f>
        <v>0</v>
      </c>
      <c r="I28" s="15">
        <v>0</v>
      </c>
      <c r="J28" s="19">
        <f>G28*2+I28*1</f>
        <v>6</v>
      </c>
      <c r="K28" s="20"/>
      <c r="L28" s="13">
        <f>RANK(J28,J$28:J$31)</f>
        <v>1</v>
      </c>
      <c r="M28" s="13" t="str">
        <f>IF(L28=1,"☆"," ")</f>
        <v>☆</v>
      </c>
    </row>
    <row r="29" spans="2:13" ht="13.5">
      <c r="B29" s="21" t="s">
        <v>53</v>
      </c>
      <c r="C29" s="22" t="s">
        <v>112</v>
      </c>
      <c r="D29" s="23"/>
      <c r="E29" s="24" t="s">
        <v>109</v>
      </c>
      <c r="F29" s="25" t="s">
        <v>110</v>
      </c>
      <c r="G29" s="26">
        <v>1</v>
      </c>
      <c r="H29" s="27">
        <f>3-G29-I29</f>
        <v>2</v>
      </c>
      <c r="I29" s="24">
        <v>0</v>
      </c>
      <c r="J29" s="28">
        <f>G29*2+I29*1</f>
        <v>2</v>
      </c>
      <c r="K29" s="29"/>
      <c r="L29" s="21">
        <f>RANK(J29,J$28:J$31)</f>
        <v>3</v>
      </c>
      <c r="M29" s="21" t="str">
        <f>IF(L29=1,"☆"," ")</f>
        <v> </v>
      </c>
    </row>
    <row r="30" spans="2:13" ht="13.5">
      <c r="B30" s="21" t="s">
        <v>11</v>
      </c>
      <c r="C30" s="22" t="s">
        <v>113</v>
      </c>
      <c r="D30" s="24" t="s">
        <v>115</v>
      </c>
      <c r="E30" s="23"/>
      <c r="F30" s="25" t="s">
        <v>111</v>
      </c>
      <c r="G30" s="26">
        <v>2</v>
      </c>
      <c r="H30" s="27">
        <f>3-G30-I30</f>
        <v>1</v>
      </c>
      <c r="I30" s="24">
        <v>0</v>
      </c>
      <c r="J30" s="28">
        <f>G30*2+I30*1</f>
        <v>4</v>
      </c>
      <c r="K30" s="29"/>
      <c r="L30" s="21">
        <f>RANK(J30,J$28:J$31)</f>
        <v>2</v>
      </c>
      <c r="M30" s="21" t="str">
        <f>IF(L30=1,"☆"," ")</f>
        <v> </v>
      </c>
    </row>
    <row r="31" spans="2:13" ht="14.25" thickBot="1">
      <c r="B31" s="30" t="s">
        <v>22</v>
      </c>
      <c r="C31" s="31" t="s">
        <v>114</v>
      </c>
      <c r="D31" s="32" t="s">
        <v>116</v>
      </c>
      <c r="E31" s="32" t="s">
        <v>117</v>
      </c>
      <c r="F31" s="33"/>
      <c r="G31" s="34">
        <v>0</v>
      </c>
      <c r="H31" s="35">
        <f>3-G31-I31</f>
        <v>3</v>
      </c>
      <c r="I31" s="32">
        <v>0</v>
      </c>
      <c r="J31" s="36">
        <f>G31*2+I31*1</f>
        <v>0</v>
      </c>
      <c r="K31" s="37"/>
      <c r="L31" s="30">
        <f>RANK(J31,J$28:J$31)</f>
        <v>4</v>
      </c>
      <c r="M31" s="30" t="str">
        <f>IF(L31=1,"☆"," ")</f>
        <v> </v>
      </c>
    </row>
    <row r="32" spans="2:13" ht="14.25" thickBot="1"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8"/>
      <c r="M32" s="38"/>
    </row>
    <row r="33" spans="2:13" ht="14.25" thickBot="1">
      <c r="B33" s="4" t="s">
        <v>38</v>
      </c>
      <c r="C33" s="5" t="str">
        <f>B34</f>
        <v>村野工業</v>
      </c>
      <c r="D33" s="6" t="str">
        <f>B35</f>
        <v>明石清水</v>
      </c>
      <c r="E33" s="6" t="str">
        <f>B36</f>
        <v>報徳学園</v>
      </c>
      <c r="F33" s="7" t="str">
        <f>B37</f>
        <v>伊川谷北</v>
      </c>
      <c r="G33" s="8" t="s">
        <v>27</v>
      </c>
      <c r="H33" s="9" t="s">
        <v>28</v>
      </c>
      <c r="I33" s="6" t="s">
        <v>29</v>
      </c>
      <c r="J33" s="10" t="s">
        <v>30</v>
      </c>
      <c r="K33" s="11" t="s">
        <v>31</v>
      </c>
      <c r="L33" s="12" t="s">
        <v>47</v>
      </c>
      <c r="M33" s="12" t="s">
        <v>3</v>
      </c>
    </row>
    <row r="34" spans="2:13" ht="13.5">
      <c r="B34" s="13" t="s">
        <v>6</v>
      </c>
      <c r="C34" s="14"/>
      <c r="D34" s="15" t="s">
        <v>118</v>
      </c>
      <c r="E34" s="15" t="s">
        <v>119</v>
      </c>
      <c r="F34" s="16" t="s">
        <v>120</v>
      </c>
      <c r="G34" s="17">
        <v>2</v>
      </c>
      <c r="H34" s="18">
        <f>3-G34-I34</f>
        <v>0</v>
      </c>
      <c r="I34" s="15">
        <v>1</v>
      </c>
      <c r="J34" s="19">
        <f>G34*2+I34*1</f>
        <v>5</v>
      </c>
      <c r="K34" s="20"/>
      <c r="L34" s="13">
        <f>RANK(J34,J$34:J$37)</f>
        <v>1</v>
      </c>
      <c r="M34" s="13" t="str">
        <f>IF(L34=1,"☆"," ")</f>
        <v>☆</v>
      </c>
    </row>
    <row r="35" spans="2:13" ht="13.5">
      <c r="B35" s="21" t="s">
        <v>0</v>
      </c>
      <c r="C35" s="22" t="s">
        <v>124</v>
      </c>
      <c r="D35" s="23"/>
      <c r="E35" s="24" t="s">
        <v>121</v>
      </c>
      <c r="F35" s="25" t="s">
        <v>122</v>
      </c>
      <c r="G35" s="26">
        <v>2</v>
      </c>
      <c r="H35" s="27">
        <f>3-G35-I35</f>
        <v>1</v>
      </c>
      <c r="I35" s="24">
        <v>0</v>
      </c>
      <c r="J35" s="28">
        <f>G35*2+I35*1</f>
        <v>4</v>
      </c>
      <c r="K35" s="29"/>
      <c r="L35" s="21">
        <f>RANK(J35,J$34:J$37)</f>
        <v>2</v>
      </c>
      <c r="M35" s="21" t="str">
        <f>IF(L35=1,"☆"," ")</f>
        <v> </v>
      </c>
    </row>
    <row r="36" spans="2:13" ht="13.5">
      <c r="B36" s="21" t="s">
        <v>44</v>
      </c>
      <c r="C36" s="22" t="s">
        <v>125</v>
      </c>
      <c r="D36" s="24" t="s">
        <v>126</v>
      </c>
      <c r="E36" s="23"/>
      <c r="F36" s="25" t="s">
        <v>123</v>
      </c>
      <c r="G36" s="26">
        <v>0</v>
      </c>
      <c r="H36" s="27">
        <f>3-G36-I36</f>
        <v>3</v>
      </c>
      <c r="I36" s="24">
        <v>0</v>
      </c>
      <c r="J36" s="28">
        <f>G36*2+I36*1</f>
        <v>0</v>
      </c>
      <c r="K36" s="29"/>
      <c r="L36" s="21">
        <f>RANK(J36,J$34:J$37)</f>
        <v>4</v>
      </c>
      <c r="M36" s="21" t="str">
        <f>IF(L36=1,"☆"," ")</f>
        <v> </v>
      </c>
    </row>
    <row r="37" spans="2:13" ht="14.25" thickBot="1">
      <c r="B37" s="30" t="s">
        <v>33</v>
      </c>
      <c r="C37" s="31" t="s">
        <v>120</v>
      </c>
      <c r="D37" s="32" t="s">
        <v>127</v>
      </c>
      <c r="E37" s="32" t="s">
        <v>128</v>
      </c>
      <c r="F37" s="33"/>
      <c r="G37" s="34">
        <v>1</v>
      </c>
      <c r="H37" s="35">
        <f>3-G37-I37</f>
        <v>1</v>
      </c>
      <c r="I37" s="32">
        <v>1</v>
      </c>
      <c r="J37" s="36">
        <f>G37*2+I37*1</f>
        <v>3</v>
      </c>
      <c r="K37" s="37"/>
      <c r="L37" s="30">
        <f>RANK(J37,J$34:J$37)</f>
        <v>3</v>
      </c>
      <c r="M37" s="30" t="str">
        <f>IF(L37=1,"☆"," ")</f>
        <v> </v>
      </c>
    </row>
    <row r="38" spans="2:13" ht="14.25" thickBot="1">
      <c r="B38" s="38"/>
      <c r="C38" s="38"/>
      <c r="D38" s="38"/>
      <c r="E38" s="38"/>
      <c r="F38" s="38"/>
      <c r="G38" s="38"/>
      <c r="H38" s="38"/>
      <c r="I38" s="40"/>
      <c r="J38" s="38"/>
      <c r="K38" s="41"/>
      <c r="L38" s="40"/>
      <c r="M38" s="38"/>
    </row>
    <row r="39" spans="2:13" ht="14.25" thickBot="1">
      <c r="B39" s="4" t="s">
        <v>39</v>
      </c>
      <c r="C39" s="5" t="str">
        <f>B40</f>
        <v>長田</v>
      </c>
      <c r="D39" s="6" t="str">
        <f>B41</f>
        <v>東播工業</v>
      </c>
      <c r="E39" s="6" t="str">
        <f>B42</f>
        <v>川西明峰</v>
      </c>
      <c r="F39" s="7" t="str">
        <f>B43</f>
        <v>西宮北</v>
      </c>
      <c r="G39" s="8" t="s">
        <v>27</v>
      </c>
      <c r="H39" s="9" t="s">
        <v>28</v>
      </c>
      <c r="I39" s="6" t="s">
        <v>29</v>
      </c>
      <c r="J39" s="10" t="s">
        <v>30</v>
      </c>
      <c r="K39" s="11" t="s">
        <v>31</v>
      </c>
      <c r="L39" s="12" t="s">
        <v>47</v>
      </c>
      <c r="M39" s="12" t="s">
        <v>3</v>
      </c>
    </row>
    <row r="40" spans="2:13" ht="13.5">
      <c r="B40" s="13" t="s">
        <v>4</v>
      </c>
      <c r="C40" s="14"/>
      <c r="D40" s="15" t="s">
        <v>129</v>
      </c>
      <c r="E40" s="15" t="s">
        <v>107</v>
      </c>
      <c r="F40" s="16" t="s">
        <v>130</v>
      </c>
      <c r="G40" s="17">
        <v>3</v>
      </c>
      <c r="H40" s="18">
        <f>3-G40-I40</f>
        <v>0</v>
      </c>
      <c r="I40" s="15">
        <v>0</v>
      </c>
      <c r="J40" s="19">
        <f>G40*2+I40*1</f>
        <v>6</v>
      </c>
      <c r="K40" s="20"/>
      <c r="L40" s="13">
        <f>RANK(J40,J$40:J$43)</f>
        <v>1</v>
      </c>
      <c r="M40" s="13" t="str">
        <f>IF(L40=1,"☆"," ")</f>
        <v>☆</v>
      </c>
    </row>
    <row r="41" spans="2:13" ht="13.5">
      <c r="B41" s="21" t="s">
        <v>54</v>
      </c>
      <c r="C41" s="22" t="s">
        <v>134</v>
      </c>
      <c r="D41" s="23"/>
      <c r="E41" s="24" t="s">
        <v>131</v>
      </c>
      <c r="F41" s="25" t="s">
        <v>132</v>
      </c>
      <c r="G41" s="26">
        <v>2</v>
      </c>
      <c r="H41" s="27">
        <f>3-G41-I41</f>
        <v>1</v>
      </c>
      <c r="I41" s="24">
        <v>0</v>
      </c>
      <c r="J41" s="28">
        <f>G41*2+I41*1</f>
        <v>4</v>
      </c>
      <c r="K41" s="29"/>
      <c r="L41" s="21">
        <f>RANK(J41,J$40:J$43)</f>
        <v>2</v>
      </c>
      <c r="M41" s="21" t="str">
        <f>IF(L41=1,"☆"," ")</f>
        <v> </v>
      </c>
    </row>
    <row r="42" spans="2:13" ht="13.5">
      <c r="B42" s="21" t="s">
        <v>25</v>
      </c>
      <c r="C42" s="22" t="s">
        <v>113</v>
      </c>
      <c r="D42" s="24" t="s">
        <v>136</v>
      </c>
      <c r="E42" s="23"/>
      <c r="F42" s="25" t="s">
        <v>133</v>
      </c>
      <c r="G42" s="26">
        <v>1</v>
      </c>
      <c r="H42" s="27">
        <f>3-G42-I42</f>
        <v>2</v>
      </c>
      <c r="I42" s="24">
        <v>0</v>
      </c>
      <c r="J42" s="28">
        <f>G42*2+I42*1</f>
        <v>2</v>
      </c>
      <c r="K42" s="29"/>
      <c r="L42" s="21">
        <f>RANK(J42,J$40:J$43)</f>
        <v>3</v>
      </c>
      <c r="M42" s="21" t="str">
        <f>IF(L42=1,"☆"," ")</f>
        <v> </v>
      </c>
    </row>
    <row r="43" spans="2:13" ht="14.25" thickBot="1">
      <c r="B43" s="30" t="s">
        <v>45</v>
      </c>
      <c r="C43" s="31" t="s">
        <v>135</v>
      </c>
      <c r="D43" s="32" t="s">
        <v>137</v>
      </c>
      <c r="E43" s="32" t="s">
        <v>138</v>
      </c>
      <c r="F43" s="33"/>
      <c r="G43" s="34">
        <v>0</v>
      </c>
      <c r="H43" s="35">
        <f>3-G43-I43</f>
        <v>3</v>
      </c>
      <c r="I43" s="32">
        <v>0</v>
      </c>
      <c r="J43" s="36">
        <f>G43*2+I43*1</f>
        <v>0</v>
      </c>
      <c r="K43" s="37"/>
      <c r="L43" s="30">
        <f>RANK(J43,J$40:J$43)</f>
        <v>4</v>
      </c>
      <c r="M43" s="30" t="str">
        <f>IF(L43=1,"☆"," ")</f>
        <v> </v>
      </c>
    </row>
    <row r="44" spans="2:13" ht="14.25" thickBot="1">
      <c r="B44" s="38"/>
      <c r="C44" s="38"/>
      <c r="D44" s="38"/>
      <c r="E44" s="38"/>
      <c r="F44" s="38"/>
      <c r="G44" s="38"/>
      <c r="H44" s="38"/>
      <c r="I44" s="40"/>
      <c r="J44" s="38"/>
      <c r="K44" s="41"/>
      <c r="L44" s="40"/>
      <c r="M44" s="38"/>
    </row>
    <row r="45" spans="2:13" ht="14.25" thickBot="1">
      <c r="B45" s="4" t="s">
        <v>40</v>
      </c>
      <c r="C45" s="5" t="str">
        <f>B46</f>
        <v>県伊丹</v>
      </c>
      <c r="D45" s="6" t="str">
        <f>B47</f>
        <v>神港学園</v>
      </c>
      <c r="E45" s="6" t="str">
        <f>B48</f>
        <v>市神港</v>
      </c>
      <c r="F45" s="7" t="str">
        <f>B49</f>
        <v>西宮東</v>
      </c>
      <c r="G45" s="8" t="s">
        <v>27</v>
      </c>
      <c r="H45" s="9" t="s">
        <v>28</v>
      </c>
      <c r="I45" s="6" t="s">
        <v>29</v>
      </c>
      <c r="J45" s="10" t="s">
        <v>30</v>
      </c>
      <c r="K45" s="11" t="s">
        <v>31</v>
      </c>
      <c r="L45" s="12" t="s">
        <v>47</v>
      </c>
      <c r="M45" s="12" t="s">
        <v>3</v>
      </c>
    </row>
    <row r="46" spans="2:13" ht="13.5">
      <c r="B46" s="13" t="s">
        <v>16</v>
      </c>
      <c r="C46" s="14"/>
      <c r="D46" s="15" t="s">
        <v>139</v>
      </c>
      <c r="E46" s="15" t="s">
        <v>140</v>
      </c>
      <c r="F46" s="16" t="s">
        <v>141</v>
      </c>
      <c r="G46" s="17">
        <v>1</v>
      </c>
      <c r="H46" s="18">
        <f>3-G46-I46</f>
        <v>2</v>
      </c>
      <c r="I46" s="15">
        <v>0</v>
      </c>
      <c r="J46" s="19">
        <f>G46*2+I46*1</f>
        <v>2</v>
      </c>
      <c r="K46" s="20"/>
      <c r="L46" s="13">
        <f>RANK(J46,J$46:J$49)</f>
        <v>3</v>
      </c>
      <c r="M46" s="13" t="str">
        <f>IF(L46=1,"☆"," ")</f>
        <v> </v>
      </c>
    </row>
    <row r="47" spans="2:13" ht="13.5">
      <c r="B47" s="21" t="s">
        <v>17</v>
      </c>
      <c r="C47" s="22" t="s">
        <v>145</v>
      </c>
      <c r="D47" s="23"/>
      <c r="E47" s="24" t="s">
        <v>142</v>
      </c>
      <c r="F47" s="25" t="s">
        <v>143</v>
      </c>
      <c r="G47" s="26">
        <v>2</v>
      </c>
      <c r="H47" s="27">
        <f>3-G47-I47</f>
        <v>1</v>
      </c>
      <c r="I47" s="24">
        <v>0</v>
      </c>
      <c r="J47" s="28">
        <f>G47*2+I47*1</f>
        <v>4</v>
      </c>
      <c r="K47" s="29"/>
      <c r="L47" s="21">
        <f>RANK(J47,J$46:J$49)</f>
        <v>2</v>
      </c>
      <c r="M47" s="21" t="str">
        <f>IF(L47=1,"☆"," ")</f>
        <v> </v>
      </c>
    </row>
    <row r="48" spans="2:13" ht="13.5">
      <c r="B48" s="21" t="s">
        <v>35</v>
      </c>
      <c r="C48" s="22" t="s">
        <v>146</v>
      </c>
      <c r="D48" s="24" t="s">
        <v>148</v>
      </c>
      <c r="E48" s="23"/>
      <c r="F48" s="25" t="s">
        <v>144</v>
      </c>
      <c r="G48" s="26">
        <v>0</v>
      </c>
      <c r="H48" s="27">
        <f>3-G48-I48</f>
        <v>3</v>
      </c>
      <c r="I48" s="24">
        <v>0</v>
      </c>
      <c r="J48" s="28">
        <f>G48*2+I48*1</f>
        <v>0</v>
      </c>
      <c r="K48" s="29"/>
      <c r="L48" s="21">
        <f>RANK(J48,J$46:J$49)</f>
        <v>4</v>
      </c>
      <c r="M48" s="21" t="str">
        <f>IF(L48=1,"☆"," ")</f>
        <v> </v>
      </c>
    </row>
    <row r="49" spans="2:13" ht="14.25" thickBot="1">
      <c r="B49" s="30" t="s">
        <v>5</v>
      </c>
      <c r="C49" s="31" t="s">
        <v>147</v>
      </c>
      <c r="D49" s="32" t="s">
        <v>149</v>
      </c>
      <c r="E49" s="32" t="s">
        <v>150</v>
      </c>
      <c r="F49" s="33"/>
      <c r="G49" s="34">
        <v>3</v>
      </c>
      <c r="H49" s="35">
        <f>3-G49-I49</f>
        <v>0</v>
      </c>
      <c r="I49" s="32">
        <v>0</v>
      </c>
      <c r="J49" s="36">
        <f>G49*2+I49*1</f>
        <v>6</v>
      </c>
      <c r="K49" s="37"/>
      <c r="L49" s="30">
        <f>RANK(J49,J$46:J$49)</f>
        <v>1</v>
      </c>
      <c r="M49" s="30" t="str">
        <f>IF(L49=1,"☆"," ")</f>
        <v>☆</v>
      </c>
    </row>
    <row r="50" spans="2:13" ht="14.25" thickBot="1">
      <c r="B50" s="38"/>
      <c r="C50" s="38"/>
      <c r="D50" s="38"/>
      <c r="E50" s="38"/>
      <c r="F50" s="38"/>
      <c r="G50" s="38"/>
      <c r="H50" s="38"/>
      <c r="I50" s="40"/>
      <c r="J50" s="40"/>
      <c r="K50" s="41"/>
      <c r="L50" s="40"/>
      <c r="M50" s="38"/>
    </row>
    <row r="51" spans="2:13" ht="14.25" thickBot="1">
      <c r="B51" s="4" t="s">
        <v>41</v>
      </c>
      <c r="C51" s="5" t="str">
        <f>B52</f>
        <v>三田学園</v>
      </c>
      <c r="D51" s="6" t="str">
        <f>B53</f>
        <v>市西宮</v>
      </c>
      <c r="E51" s="6" t="str">
        <f>B54</f>
        <v>宝塚北</v>
      </c>
      <c r="F51" s="7" t="str">
        <f>B55</f>
        <v>加古川北</v>
      </c>
      <c r="G51" s="8" t="s">
        <v>27</v>
      </c>
      <c r="H51" s="9" t="s">
        <v>28</v>
      </c>
      <c r="I51" s="6" t="s">
        <v>29</v>
      </c>
      <c r="J51" s="10" t="s">
        <v>30</v>
      </c>
      <c r="K51" s="11" t="s">
        <v>31</v>
      </c>
      <c r="L51" s="12" t="s">
        <v>47</v>
      </c>
      <c r="M51" s="12" t="s">
        <v>3</v>
      </c>
    </row>
    <row r="52" spans="2:13" ht="13.5">
      <c r="B52" s="13" t="s">
        <v>9</v>
      </c>
      <c r="C52" s="14"/>
      <c r="D52" s="15" t="s">
        <v>151</v>
      </c>
      <c r="E52" s="15" t="s">
        <v>152</v>
      </c>
      <c r="F52" s="16" t="s">
        <v>153</v>
      </c>
      <c r="G52" s="17">
        <v>1</v>
      </c>
      <c r="H52" s="18">
        <f>3-G52-I52</f>
        <v>2</v>
      </c>
      <c r="I52" s="15">
        <v>0</v>
      </c>
      <c r="J52" s="19">
        <f>G52*2+I52*1</f>
        <v>2</v>
      </c>
      <c r="K52" s="20"/>
      <c r="L52" s="13">
        <f>RANK(J52,J$52:J$55)</f>
        <v>3</v>
      </c>
      <c r="M52" s="13" t="str">
        <f>IF(L52=1,"☆"," ")</f>
        <v> </v>
      </c>
    </row>
    <row r="53" spans="2:13" ht="13.5">
      <c r="B53" s="21" t="s">
        <v>42</v>
      </c>
      <c r="C53" s="22" t="s">
        <v>157</v>
      </c>
      <c r="D53" s="23"/>
      <c r="E53" s="24" t="s">
        <v>154</v>
      </c>
      <c r="F53" s="25" t="s">
        <v>155</v>
      </c>
      <c r="G53" s="26">
        <v>3</v>
      </c>
      <c r="H53" s="27">
        <f>3-G53-I53</f>
        <v>0</v>
      </c>
      <c r="I53" s="24">
        <v>0</v>
      </c>
      <c r="J53" s="28">
        <f>G53*2+I53*1</f>
        <v>6</v>
      </c>
      <c r="K53" s="29"/>
      <c r="L53" s="21">
        <f>RANK(J53,J$52:J$55)</f>
        <v>1</v>
      </c>
      <c r="M53" s="21" t="str">
        <f>IF(L53=1,"☆"," ")</f>
        <v>☆</v>
      </c>
    </row>
    <row r="54" spans="2:13" ht="13.5">
      <c r="B54" s="21" t="s">
        <v>15</v>
      </c>
      <c r="C54" s="22" t="s">
        <v>158</v>
      </c>
      <c r="D54" s="24" t="s">
        <v>160</v>
      </c>
      <c r="E54" s="23"/>
      <c r="F54" s="25" t="s">
        <v>156</v>
      </c>
      <c r="G54" s="26">
        <v>2</v>
      </c>
      <c r="H54" s="27">
        <f>3-G54-I54</f>
        <v>1</v>
      </c>
      <c r="I54" s="24">
        <v>0</v>
      </c>
      <c r="J54" s="28">
        <f>G54*2+I54*1</f>
        <v>4</v>
      </c>
      <c r="K54" s="29"/>
      <c r="L54" s="21">
        <f>RANK(J54,J$52:J$55)</f>
        <v>2</v>
      </c>
      <c r="M54" s="21" t="str">
        <f>IF(L54=1,"☆"," ")</f>
        <v> </v>
      </c>
    </row>
    <row r="55" spans="2:13" ht="14.25" thickBot="1">
      <c r="B55" s="30" t="s">
        <v>55</v>
      </c>
      <c r="C55" s="31" t="s">
        <v>159</v>
      </c>
      <c r="D55" s="32" t="s">
        <v>161</v>
      </c>
      <c r="E55" s="32" t="s">
        <v>162</v>
      </c>
      <c r="F55" s="33"/>
      <c r="G55" s="34">
        <v>0</v>
      </c>
      <c r="H55" s="35">
        <f>3-G55-I55</f>
        <v>3</v>
      </c>
      <c r="I55" s="32">
        <v>0</v>
      </c>
      <c r="J55" s="36">
        <f>G55*2+I55*1</f>
        <v>0</v>
      </c>
      <c r="K55" s="37"/>
      <c r="L55" s="30">
        <f>RANK(J55,J$52:J$55)</f>
        <v>4</v>
      </c>
      <c r="M55" s="30" t="str">
        <f>IF(L55=1,"☆"," ")</f>
        <v> </v>
      </c>
    </row>
    <row r="56" spans="2:13" ht="14.25" thickBot="1">
      <c r="B56" s="38"/>
      <c r="C56" s="38"/>
      <c r="D56" s="38"/>
      <c r="E56" s="38"/>
      <c r="F56" s="38"/>
      <c r="G56" s="38"/>
      <c r="H56" s="38"/>
      <c r="I56" s="40"/>
      <c r="J56" s="38"/>
      <c r="K56" s="41"/>
      <c r="L56" s="40"/>
      <c r="M56" s="38"/>
    </row>
    <row r="57" spans="2:13" ht="14.25" thickBot="1">
      <c r="B57" s="4" t="s">
        <v>23</v>
      </c>
      <c r="C57" s="5" t="str">
        <f>B58</f>
        <v>高砂南</v>
      </c>
      <c r="D57" s="6" t="str">
        <f>B59</f>
        <v>尼崎小田</v>
      </c>
      <c r="E57" s="6" t="str">
        <f>B60</f>
        <v>六甲アイランド</v>
      </c>
      <c r="F57" s="7" t="str">
        <f>B61</f>
        <v>甲陽学院B</v>
      </c>
      <c r="G57" s="8" t="s">
        <v>27</v>
      </c>
      <c r="H57" s="9" t="s">
        <v>28</v>
      </c>
      <c r="I57" s="6" t="s">
        <v>29</v>
      </c>
      <c r="J57" s="10" t="s">
        <v>30</v>
      </c>
      <c r="K57" s="11" t="s">
        <v>31</v>
      </c>
      <c r="L57" s="12" t="s">
        <v>47</v>
      </c>
      <c r="M57" s="12" t="s">
        <v>3</v>
      </c>
    </row>
    <row r="58" spans="2:13" ht="13.5">
      <c r="B58" s="13" t="s">
        <v>24</v>
      </c>
      <c r="C58" s="14"/>
      <c r="D58" s="15" t="s">
        <v>163</v>
      </c>
      <c r="E58" s="15" t="s">
        <v>164</v>
      </c>
      <c r="F58" s="45" t="s">
        <v>165</v>
      </c>
      <c r="G58" s="17">
        <v>3</v>
      </c>
      <c r="H58" s="18">
        <f>3-G58-I58</f>
        <v>0</v>
      </c>
      <c r="I58" s="15">
        <v>0</v>
      </c>
      <c r="J58" s="19">
        <f>G58*2+I58*1</f>
        <v>6</v>
      </c>
      <c r="K58" s="20"/>
      <c r="L58" s="13">
        <f>RANK(J58,J$58:J$61)</f>
        <v>1</v>
      </c>
      <c r="M58" s="13" t="str">
        <f>IF(L58=1,"☆"," ")</f>
        <v>☆</v>
      </c>
    </row>
    <row r="59" spans="2:13" ht="13.5">
      <c r="B59" s="21" t="s">
        <v>13</v>
      </c>
      <c r="C59" s="22" t="s">
        <v>169</v>
      </c>
      <c r="D59" s="23"/>
      <c r="E59" s="24" t="s">
        <v>166</v>
      </c>
      <c r="F59" s="25" t="s">
        <v>167</v>
      </c>
      <c r="G59" s="26">
        <v>2</v>
      </c>
      <c r="H59" s="27">
        <f>3-G59-I59</f>
        <v>1</v>
      </c>
      <c r="I59" s="24">
        <v>0</v>
      </c>
      <c r="J59" s="28">
        <f>G59*2+I59*1</f>
        <v>4</v>
      </c>
      <c r="K59" s="29"/>
      <c r="L59" s="21">
        <f>RANK(J59,J$58:J$61)</f>
        <v>2</v>
      </c>
      <c r="M59" s="21" t="str">
        <f>IF(L59=1,"☆"," ")</f>
        <v> </v>
      </c>
    </row>
    <row r="60" spans="2:13" ht="13.5">
      <c r="B60" s="21" t="s">
        <v>10</v>
      </c>
      <c r="C60" s="22" t="s">
        <v>170</v>
      </c>
      <c r="D60" s="24" t="s">
        <v>172</v>
      </c>
      <c r="E60" s="23"/>
      <c r="F60" s="25" t="s">
        <v>168</v>
      </c>
      <c r="G60" s="26">
        <v>1</v>
      </c>
      <c r="H60" s="27">
        <f>3-G60-I60</f>
        <v>2</v>
      </c>
      <c r="I60" s="24">
        <v>0</v>
      </c>
      <c r="J60" s="28">
        <f>G60*2+I60*1</f>
        <v>2</v>
      </c>
      <c r="K60" s="29"/>
      <c r="L60" s="21">
        <f>RANK(J60,J$58:J$61)</f>
        <v>3</v>
      </c>
      <c r="M60" s="21" t="str">
        <f>IF(L60=1,"☆"," ")</f>
        <v> </v>
      </c>
    </row>
    <row r="61" spans="2:13" ht="14.25" thickBot="1">
      <c r="B61" s="30" t="s">
        <v>56</v>
      </c>
      <c r="C61" s="31" t="s">
        <v>171</v>
      </c>
      <c r="D61" s="32" t="s">
        <v>173</v>
      </c>
      <c r="E61" s="32" t="s">
        <v>174</v>
      </c>
      <c r="F61" s="33"/>
      <c r="G61" s="34">
        <v>0</v>
      </c>
      <c r="H61" s="35">
        <f>3-G61-I61</f>
        <v>3</v>
      </c>
      <c r="I61" s="32">
        <v>0</v>
      </c>
      <c r="J61" s="36">
        <f>G61*2+I61*1</f>
        <v>0</v>
      </c>
      <c r="K61" s="37"/>
      <c r="L61" s="30">
        <f>RANK(J61,J$58:J$61)</f>
        <v>4</v>
      </c>
      <c r="M61" s="30" t="str">
        <f>IF(L61=1,"☆"," ")</f>
        <v> </v>
      </c>
    </row>
    <row r="64" spans="2:7" ht="13.5">
      <c r="B64" s="48" t="s">
        <v>175</v>
      </c>
      <c r="C64" s="48"/>
      <c r="D64" s="48"/>
      <c r="E64" s="48"/>
      <c r="F64" s="48"/>
      <c r="G64" s="38"/>
    </row>
    <row r="65" spans="2:7" ht="13.5">
      <c r="B65" s="42" t="s">
        <v>7</v>
      </c>
      <c r="C65" s="46" t="s">
        <v>176</v>
      </c>
      <c r="D65" s="42" t="s">
        <v>49</v>
      </c>
      <c r="E65" s="38"/>
      <c r="F65" s="38"/>
      <c r="G65" s="38"/>
    </row>
    <row r="66" spans="2:7" ht="13.5">
      <c r="B66" s="42"/>
      <c r="C66" s="46"/>
      <c r="D66" s="42"/>
      <c r="E66" s="38"/>
      <c r="F66" s="38"/>
      <c r="G66" s="38"/>
    </row>
    <row r="67" spans="2:7" ht="13.5">
      <c r="B67" s="42" t="s">
        <v>5</v>
      </c>
      <c r="C67" s="43" t="s">
        <v>178</v>
      </c>
      <c r="D67" s="42" t="s">
        <v>177</v>
      </c>
      <c r="E67" s="38"/>
      <c r="F67" s="38"/>
      <c r="G67" s="38"/>
    </row>
    <row r="68" spans="2:7" ht="13.5">
      <c r="B68" s="42"/>
      <c r="C68" s="43"/>
      <c r="D68" s="42"/>
      <c r="E68" s="38"/>
      <c r="F68" s="38"/>
      <c r="G68" s="38"/>
    </row>
    <row r="69" spans="2:7" ht="13.5">
      <c r="B69" s="49" t="s">
        <v>179</v>
      </c>
      <c r="C69" s="49"/>
      <c r="D69" s="44"/>
      <c r="E69" s="38"/>
      <c r="F69" s="38"/>
      <c r="G69" s="38"/>
    </row>
    <row r="70" spans="2:13" ht="13.5">
      <c r="B70" s="42" t="s">
        <v>183</v>
      </c>
      <c r="C70" s="43" t="s">
        <v>184</v>
      </c>
      <c r="D70" s="42" t="s">
        <v>49</v>
      </c>
      <c r="E70" s="44"/>
      <c r="F70" s="44"/>
      <c r="G70" s="44"/>
      <c r="H70" s="3"/>
      <c r="I70" s="3"/>
      <c r="J70" s="3"/>
      <c r="K70" s="3"/>
      <c r="L70" s="3"/>
      <c r="M70" s="3"/>
    </row>
    <row r="71" spans="2:4" ht="13.5">
      <c r="B71" s="42"/>
      <c r="C71" s="43"/>
      <c r="D71" s="42"/>
    </row>
    <row r="72" spans="2:4" ht="13.5">
      <c r="B72" s="42" t="s">
        <v>180</v>
      </c>
      <c r="C72" s="50" t="s">
        <v>186</v>
      </c>
      <c r="D72" s="51" t="s">
        <v>19</v>
      </c>
    </row>
    <row r="73" spans="2:4" ht="13.5">
      <c r="B73" s="51"/>
      <c r="C73" s="50"/>
      <c r="D73" s="51"/>
    </row>
    <row r="74" spans="2:4" ht="13.5">
      <c r="B74" s="51" t="s">
        <v>6</v>
      </c>
      <c r="C74" s="50" t="s">
        <v>187</v>
      </c>
      <c r="D74" s="51" t="s">
        <v>4</v>
      </c>
    </row>
    <row r="75" spans="2:4" ht="13.5">
      <c r="B75" s="51"/>
      <c r="C75" s="50"/>
      <c r="D75" s="51"/>
    </row>
    <row r="76" spans="2:4" ht="13.5">
      <c r="B76" s="51" t="s">
        <v>185</v>
      </c>
      <c r="C76" s="50" t="s">
        <v>188</v>
      </c>
      <c r="D76" s="51" t="s">
        <v>24</v>
      </c>
    </row>
    <row r="79" ht="13.5">
      <c r="B79" s="1" t="s">
        <v>181</v>
      </c>
    </row>
    <row r="80" spans="2:4" ht="13.5">
      <c r="B80" s="51" t="s">
        <v>183</v>
      </c>
      <c r="C80" s="50" t="s">
        <v>189</v>
      </c>
      <c r="D80" s="51" t="s">
        <v>19</v>
      </c>
    </row>
    <row r="81" spans="2:4" ht="13.5">
      <c r="B81" s="51"/>
      <c r="C81" s="50"/>
      <c r="D81" s="51"/>
    </row>
    <row r="82" spans="2:4" ht="13.5">
      <c r="B82" s="51" t="s">
        <v>4</v>
      </c>
      <c r="C82" s="50" t="s">
        <v>190</v>
      </c>
      <c r="D82" s="51" t="s">
        <v>24</v>
      </c>
    </row>
    <row r="85" ht="13.5">
      <c r="B85" s="1" t="s">
        <v>182</v>
      </c>
    </row>
    <row r="86" spans="2:4" ht="13.5">
      <c r="B86" s="50" t="s">
        <v>183</v>
      </c>
      <c r="C86" s="50" t="s">
        <v>191</v>
      </c>
      <c r="D86" s="50" t="s">
        <v>24</v>
      </c>
    </row>
  </sheetData>
  <sheetProtection/>
  <mergeCells count="3">
    <mergeCell ref="B1:N1"/>
    <mergeCell ref="B64:F64"/>
    <mergeCell ref="B69:C6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allgreen</dc:creator>
  <cp:keywords/>
  <dc:description/>
  <cp:lastModifiedBy>采女　伸良</cp:lastModifiedBy>
  <dcterms:created xsi:type="dcterms:W3CDTF">2008-08-12T13:35:23Z</dcterms:created>
  <dcterms:modified xsi:type="dcterms:W3CDTF">2010-08-13T08:05:24Z</dcterms:modified>
  <cp:category/>
  <cp:version/>
  <cp:contentType/>
  <cp:contentStatus/>
</cp:coreProperties>
</file>